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Лист1!$A$1:$J$83</definedName>
  </definedNames>
  <calcPr calcId="125725"/>
</workbook>
</file>

<file path=xl/calcChain.xml><?xml version="1.0" encoding="utf-8"?>
<calcChain xmlns="http://schemas.openxmlformats.org/spreadsheetml/2006/main">
  <c r="F35" i="1"/>
  <c r="F73"/>
  <c r="F75"/>
  <c r="F37" l="1"/>
  <c r="H36"/>
  <c r="G36"/>
  <c r="F36"/>
  <c r="G35"/>
  <c r="H35"/>
  <c r="E35" s="1"/>
  <c r="E71"/>
  <c r="E70"/>
  <c r="E69"/>
  <c r="G17"/>
  <c r="F17"/>
  <c r="G20"/>
  <c r="G38"/>
  <c r="F38"/>
  <c r="F19"/>
  <c r="G37"/>
  <c r="G19"/>
  <c r="H17"/>
  <c r="E33"/>
  <c r="E32"/>
  <c r="E31"/>
  <c r="E30"/>
  <c r="E29"/>
  <c r="E28"/>
  <c r="E68"/>
  <c r="E67"/>
  <c r="E66"/>
  <c r="E65"/>
  <c r="E64"/>
  <c r="E63"/>
  <c r="E62"/>
  <c r="E61"/>
  <c r="E60"/>
  <c r="E59"/>
  <c r="E58"/>
  <c r="E57"/>
  <c r="G75" l="1"/>
  <c r="G73"/>
  <c r="G34"/>
  <c r="H34"/>
  <c r="E37"/>
  <c r="E56"/>
  <c r="E55"/>
  <c r="E54"/>
  <c r="E53"/>
  <c r="E52"/>
  <c r="E51"/>
  <c r="F34"/>
  <c r="F18"/>
  <c r="H18"/>
  <c r="G18"/>
  <c r="G74" s="1"/>
  <c r="H19"/>
  <c r="H74" s="1"/>
  <c r="E46"/>
  <c r="E49"/>
  <c r="E48"/>
  <c r="E47"/>
  <c r="E50"/>
  <c r="E27"/>
  <c r="E26"/>
  <c r="E25"/>
  <c r="E24"/>
  <c r="F16" l="1"/>
  <c r="F74"/>
  <c r="H16"/>
  <c r="G16"/>
  <c r="E18"/>
  <c r="H73"/>
  <c r="E23"/>
  <c r="E22"/>
  <c r="H75"/>
  <c r="E20"/>
  <c r="E45"/>
  <c r="E43"/>
  <c r="E42"/>
  <c r="E41"/>
  <c r="E40"/>
  <c r="E39"/>
  <c r="E38"/>
  <c r="E21"/>
  <c r="F72" l="1"/>
  <c r="H72"/>
  <c r="E74"/>
  <c r="G72"/>
  <c r="E36"/>
  <c r="E19"/>
  <c r="E17"/>
  <c r="E72" l="1"/>
  <c r="E75"/>
  <c r="E73"/>
  <c r="E16"/>
  <c r="E34"/>
</calcChain>
</file>

<file path=xl/sharedStrings.xml><?xml version="1.0" encoding="utf-8"?>
<sst xmlns="http://schemas.openxmlformats.org/spreadsheetml/2006/main" count="144" uniqueCount="81">
  <si>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</si>
  <si>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</si>
  <si>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</si>
  <si>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</si>
  <si>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</si>
  <si>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</si>
  <si>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</si>
  <si>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</si>
  <si>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</si>
  <si>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</si>
  <si>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</si>
  <si>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</si>
  <si>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</si>
  <si>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</si>
  <si>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</si>
  <si>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</si>
  <si>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</si>
  <si>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</si>
  <si>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</si>
  <si>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</si>
  <si>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</si>
  <si>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</si>
  <si>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</si>
  <si>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</si>
  <si>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</si>
  <si>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</si>
  <si>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</si>
  <si>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</si>
  <si>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</si>
  <si>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Мероприятие № 3: Приобретение соляно-песчаной смеси</t>
  </si>
  <si>
    <t>2.4.</t>
  </si>
  <si>
    <t>Приложение №1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</si>
  <si>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</si>
  <si>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</si>
  <si>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Мероприятие № 1: Исправление профиля автомобильных дорог</t>
  </si>
  <si>
    <r>
      <rPr>
        <b/>
        <sz val="13"/>
        <color theme="1"/>
        <rFont val="Times New Roman"/>
        <family val="1"/>
        <charset val="204"/>
      </rPr>
      <t>Основное мероприятие № 1:</t>
    </r>
    <r>
      <rPr>
        <sz val="13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</si>
  <si>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r>
      <rPr>
        <b/>
        <sz val="13"/>
        <color theme="1"/>
        <rFont val="Times New Roman"/>
        <family val="1"/>
        <charset val="204"/>
      </rPr>
      <t>Основное мероприятие № 2</t>
    </r>
    <r>
      <rPr>
        <sz val="13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</si>
  <si>
    <t xml:space="preserve">        </t>
  </si>
  <si>
    <t xml:space="preserve">                                                                  Т.Г. Вологжанина</t>
  </si>
  <si>
    <t xml:space="preserve">Ремонт улиц  с гравийным покрытием в ст.Роговской протяженностью 15321,1 погонных метров за период реализации программы; устройство и содержание парковочных мест вблизи муниципальных учреждений образования, культуры,  здравоохранения, органов местного самоуправления, а так же на территориях с массовым пребыванием людей, примыкающих к объектам улично-дорожной сети в объеме 850 кв. метров вблизи дошкольных образовательных учреждений; </t>
  </si>
  <si>
    <t>"Дорожное хозяйство" на 2021-2023 годы</t>
  </si>
  <si>
    <t>Роговского сельского поселения Тимашевского района "Дорожное хозяйство" на 2021-2023 годы</t>
  </si>
  <si>
    <t>внебюджетные средства</t>
  </si>
  <si>
    <t>Заместитель главы</t>
  </si>
  <si>
    <t>Мероприятие № 4: Устройство тротуара по ул.Ленина в ст.Роговской Тимашевского района</t>
  </si>
  <si>
    <t>внебюджетные источники</t>
  </si>
  <si>
    <t>Мероприятие № 2: Ремонт ул.Красной от ул.Кошмана (ПК0+00)  до ул.Пролетарской (ПК12+75) в ст-це Роговской</t>
  </si>
  <si>
    <t>Мероприятие № 5: Устройство тротуара по ул.Красная в ст.Роговской Тимашевского района</t>
  </si>
  <si>
    <t>2.6.</t>
  </si>
  <si>
    <t>2.5.</t>
  </si>
  <si>
    <t>2.7.</t>
  </si>
  <si>
    <t xml:space="preserve"> Исправление профиля автомобильных дорог на территории Роговского сельского поселенияпо годам, (тыс.кв. метров):  2021- 123,00; 2019 - 123,00; 2020 - 123,00. тыс.кв.метров; приобретение и  установка 20 дорожных знаков, ежегодно. Обустройство по 1 пешеходному переходу или перекрестков, устройство тротуаров, наненсение и обновление дорожной разметки, приобретение песка и слои для противогололедной обработки дорожного полотна.</t>
  </si>
  <si>
    <t>2.8.</t>
  </si>
  <si>
    <t>2.9.</t>
  </si>
  <si>
    <t>2.10</t>
  </si>
  <si>
    <t>2.11</t>
  </si>
  <si>
    <t>Ремонт тротуара по ул.Ленина в ст.Роговской Тимашевского  района протяженностью 690 м.</t>
  </si>
  <si>
    <t xml:space="preserve">          </t>
  </si>
  <si>
    <t>1.3.</t>
  </si>
  <si>
    <t>Мероприятие № 3: Ремонт ул.Почтовой от ул.Кошмана (ПК0+00)  до дома №2й (ПК11+70) в ст-це Роговской</t>
  </si>
  <si>
    <t>1.4.</t>
  </si>
  <si>
    <t>Мероприятие № 4: Ремонт ул.Ленина от ул.Коммунаров (ПК0+00)  до дома № 86 в ст-це Роговской</t>
  </si>
  <si>
    <t>Ремонт ул.Почтовой от ул.Кошмана (ПК0+00)  до дома №2й (ПК11+70) в ст-це Роговской,  1170 погонных метров (в гравийном исполнении)</t>
  </si>
  <si>
    <t>Устройство тротуара по ул.Красная (от ул.Ленская до ул.Первомайская в ст.Роговская Тимашевского района). Этап 1, протяженностью 0,427 км. с участием внебюджетных средств</t>
  </si>
  <si>
    <t>Устройство тротуара по ул.Красная (от ул.Первомайская до ул.Красного Казака в ст.Роговская Тимашевского района). Этап 2, протяженностью 0,530 км. с участием внебюджетных средств</t>
  </si>
  <si>
    <t>Устройство тротуара по ул.Красная от ул.Красного Казака до ул.Семенко в ст.Роговская Тимашевского района. Этап 3,  протяженностью 0,395 км с участием внебюджетных средств</t>
  </si>
  <si>
    <t>Устройство тротуара по ул.Красная от ул.Семенко до ул.Гоголя в ст.Роговская Тимашевского района.  Этап 4,  протяженностью 0,395 км с участием внебюджетных средств</t>
  </si>
  <si>
    <t>Ремонт ул.Красной от ул.Кошмана (ПК0+00)  до ул.Пролетарской (ПК12+75) в ст-це Роговской, 1275 погонных метров (в гравийном исполнении)</t>
  </si>
  <si>
    <t>Ремонт ул.Ленина от ул.Коммунаров (ПК0+00)  до дома № 86 в ст-це Роговской, 335 погонных метров (асфальтобетон)</t>
  </si>
  <si>
    <t>Мероприятие № 6: Ремонт уличного освещения по ул.Кирова в ст.Роговская</t>
  </si>
  <si>
    <t>Ремонт уличного освещения по ул.Кирова в ст.Роговская, протяженностью 0,965 км</t>
  </si>
  <si>
    <t>Ремонт тротуара по ул.Красная в ст.Роговской Тимашевского  района протяженностью 420 м., от ул.Ленина до д/с №40</t>
  </si>
  <si>
    <t>Мероприятие № 8.1: Устройство тротуара по ул.Красная (от ул.Ленская до ул.Первомайская в ст.Роговская Тимашевского района). Этап 1</t>
  </si>
  <si>
    <t>Мероприятие № 8.2: Устройство тротуара по ул.Красная (от ул.Первомайская до ул.Красного Казака в ст.Роговская Тимашевского района). Этап 2</t>
  </si>
  <si>
    <t>Мероприятие № 8.3: Устройство тротуара по ул.Красная от ул.Красного Казака до ул.Семенко в ст.Роговская Тимашевского района.  Этап 3</t>
  </si>
  <si>
    <t>Мероприятие № 8.4: Устройство тротуара по ул.Красная от ул.Семенко до ул.Гоголя в ст.Роговская Тимашевского района. Этап 4</t>
  </si>
  <si>
    <t>Мероприятие № 7: Ремонт уличного освещения в ст.Роговская по ул.Красная (от ул.Ленской до ул.Черноморской)</t>
  </si>
  <si>
    <t>Ремонт уличного освещения в ст.Роговская по ул.Красная (от ул.Ленской до ул.Черноморской), протяженнстью                 1875 м.</t>
  </si>
  <si>
    <t>2.12</t>
  </si>
  <si>
    <t>Мероприятие № 9: Устройство отвода ливневых стоков от ул.Рогачева №13 по ул.Рогачева и ул.Палкина в ст.Роговской Тимашевского района</t>
  </si>
  <si>
    <t>Устройство отвода ливневых стоков от ул.Рогачева №13 по ул.Рогачева и ул.Палкина в ст.Роговской Тимашевского района, протяженностью 321 м. с участием внебюджетных средств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</si>
</sst>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0" fillId="2" borderId="0" xfId="0" applyFill="1"/>
    <xf numFmtId="164" fontId="5" fillId="0" borderId="3" xfId="0" applyNumberFormat="1" applyFont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2" borderId="4" xfId="0" applyFill="1" applyBorder="1"/>
    <xf numFmtId="0" fontId="5" fillId="0" borderId="4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91"/>
  <sheetViews>
    <sheetView tabSelected="1" view="pageBreakPreview" topLeftCell="B67" zoomScale="91" zoomScaleNormal="80" zoomScaleSheetLayoutView="91" zoomScalePageLayoutView="60" workbookViewId="0">
      <selection activeCell="F71" sqref="F71"/>
    </sheetView>
  </sheetViews>
  <sheetFormatPr defaultRowHeight="15.75"/>
  <cols>
    <col min="1" max="1" width="6" customWidth="1"/>
    <col min="2" max="2" width="6.28515625" style="18" customWidth="1"/>
    <col min="3" max="3" width="44.28515625" customWidth="1"/>
    <col min="4" max="4" width="15.140625" customWidth="1"/>
    <col min="5" max="5" width="16.7109375" customWidth="1"/>
    <col min="6" max="6" width="12" style="37" customWidth="1"/>
    <col min="7" max="7" width="12.42578125" style="8" customWidth="1"/>
    <col min="8" max="8" width="15.28515625" style="8" customWidth="1"/>
    <col min="9" max="9" width="65.28515625" style="1" customWidth="1"/>
    <col min="10" max="10" width="28.7109375" style="1" customWidth="1"/>
  </cols>
  <sheetData>
    <row r="1" spans="2:10">
      <c r="I1" s="3"/>
    </row>
    <row r="2" spans="2:10" ht="17.25" customHeight="1">
      <c r="C2" s="2"/>
      <c r="D2" s="2"/>
      <c r="E2" s="2"/>
      <c r="F2" s="38"/>
      <c r="G2" s="6"/>
      <c r="H2" s="6"/>
      <c r="I2" s="3" t="s">
        <v>31</v>
      </c>
      <c r="J2" s="2"/>
    </row>
    <row r="3" spans="2:10" ht="15" customHeight="1">
      <c r="C3" s="2"/>
      <c r="D3" s="2"/>
      <c r="E3" s="2"/>
      <c r="F3" s="38"/>
      <c r="G3" s="6"/>
      <c r="H3" s="6"/>
      <c r="I3" s="3" t="s">
        <v>15</v>
      </c>
      <c r="J3" s="2"/>
    </row>
    <row r="4" spans="2:10" ht="13.5" customHeight="1">
      <c r="C4" s="2"/>
      <c r="D4" s="2"/>
      <c r="E4" s="2"/>
      <c r="F4" s="38"/>
      <c r="G4" s="6"/>
      <c r="H4" s="6"/>
      <c r="I4" s="3" t="s">
        <v>16</v>
      </c>
      <c r="J4" s="2"/>
    </row>
    <row r="5" spans="2:10" ht="15.75" customHeight="1">
      <c r="C5" s="2"/>
      <c r="D5" s="2"/>
      <c r="E5" s="2"/>
      <c r="F5" s="38"/>
      <c r="G5" s="6"/>
      <c r="H5" s="6"/>
      <c r="I5" s="3" t="s">
        <v>17</v>
      </c>
      <c r="J5" s="2"/>
    </row>
    <row r="6" spans="2:10" ht="24.75" customHeight="1">
      <c r="C6" s="2"/>
      <c r="D6" s="2"/>
      <c r="E6" s="2"/>
      <c r="F6" s="38"/>
      <c r="G6" s="6"/>
      <c r="H6" s="6"/>
      <c r="I6" s="3" t="s">
        <v>40</v>
      </c>
      <c r="J6" s="2"/>
    </row>
    <row r="7" spans="2:10" ht="10.5" customHeight="1">
      <c r="C7" s="2"/>
      <c r="D7" s="2"/>
      <c r="E7" s="2"/>
      <c r="F7" s="38"/>
      <c r="G7" s="6"/>
      <c r="H7" s="6"/>
      <c r="I7" s="2"/>
      <c r="J7" s="2"/>
    </row>
    <row r="8" spans="2:10" ht="18.75">
      <c r="B8" s="72" t="s">
        <v>18</v>
      </c>
      <c r="C8" s="72"/>
      <c r="D8" s="72"/>
      <c r="E8" s="72"/>
      <c r="F8" s="72"/>
      <c r="G8" s="72"/>
      <c r="H8" s="72"/>
      <c r="I8" s="72"/>
      <c r="J8" s="72"/>
    </row>
    <row r="9" spans="2:10" ht="18.75">
      <c r="B9" s="72" t="s">
        <v>41</v>
      </c>
      <c r="C9" s="72"/>
      <c r="D9" s="72"/>
      <c r="E9" s="72"/>
      <c r="F9" s="72"/>
      <c r="G9" s="72"/>
      <c r="H9" s="72"/>
      <c r="I9" s="72"/>
      <c r="J9" s="72"/>
    </row>
    <row r="10" spans="2:10" ht="24" customHeight="1">
      <c r="C10" s="2"/>
      <c r="D10" s="2"/>
      <c r="E10" s="2"/>
      <c r="F10" s="38"/>
      <c r="G10" s="6"/>
      <c r="H10" s="6"/>
      <c r="I10" s="2"/>
      <c r="J10" s="2"/>
    </row>
    <row r="11" spans="2:10" ht="64.5" customHeight="1">
      <c r="B11" s="61" t="s">
        <v>14</v>
      </c>
      <c r="C11" s="51" t="s">
        <v>0</v>
      </c>
      <c r="D11" s="51" t="s">
        <v>1</v>
      </c>
      <c r="E11" s="51" t="s">
        <v>2</v>
      </c>
      <c r="F11" s="51" t="s">
        <v>3</v>
      </c>
      <c r="G11" s="51"/>
      <c r="H11" s="51"/>
      <c r="I11" s="51" t="s">
        <v>4</v>
      </c>
      <c r="J11" s="51" t="s">
        <v>5</v>
      </c>
    </row>
    <row r="12" spans="2:10" ht="24" customHeight="1">
      <c r="B12" s="61"/>
      <c r="C12" s="51"/>
      <c r="D12" s="51"/>
      <c r="E12" s="51"/>
      <c r="F12" s="39">
        <v>2021</v>
      </c>
      <c r="G12" s="5">
        <v>2022</v>
      </c>
      <c r="H12" s="5">
        <v>2023</v>
      </c>
      <c r="I12" s="51"/>
      <c r="J12" s="51"/>
    </row>
    <row r="13" spans="2:10">
      <c r="B13" s="19">
        <v>1</v>
      </c>
      <c r="C13" s="4">
        <v>2</v>
      </c>
      <c r="D13" s="4">
        <v>3</v>
      </c>
      <c r="E13" s="4">
        <v>4</v>
      </c>
      <c r="F13" s="39">
        <v>5</v>
      </c>
      <c r="G13" s="5">
        <v>6</v>
      </c>
      <c r="H13" s="5">
        <v>7</v>
      </c>
      <c r="I13" s="4">
        <v>8</v>
      </c>
      <c r="J13" s="4">
        <v>9</v>
      </c>
    </row>
    <row r="14" spans="2:10" ht="54" customHeight="1">
      <c r="B14" s="20">
        <v>1</v>
      </c>
      <c r="C14" s="23" t="s">
        <v>6</v>
      </c>
      <c r="D14" s="75" t="s">
        <v>20</v>
      </c>
      <c r="E14" s="75"/>
      <c r="F14" s="75"/>
      <c r="G14" s="75"/>
      <c r="H14" s="75"/>
      <c r="I14" s="75"/>
      <c r="J14" s="75"/>
    </row>
    <row r="15" spans="2:10" ht="75" customHeight="1">
      <c r="B15" s="20" t="s">
        <v>13</v>
      </c>
      <c r="C15" s="23" t="s">
        <v>7</v>
      </c>
      <c r="D15" s="75" t="s">
        <v>21</v>
      </c>
      <c r="E15" s="75"/>
      <c r="F15" s="75"/>
      <c r="G15" s="75"/>
      <c r="H15" s="75"/>
      <c r="I15" s="75"/>
      <c r="J15" s="75"/>
    </row>
    <row r="16" spans="2:10" ht="39.75" customHeight="1">
      <c r="B16" s="80" t="s">
        <v>23</v>
      </c>
      <c r="C16" s="45" t="s">
        <v>35</v>
      </c>
      <c r="D16" s="9" t="s">
        <v>12</v>
      </c>
      <c r="E16" s="10">
        <f>F16+G16+H16</f>
        <v>28026.3</v>
      </c>
      <c r="F16" s="36">
        <f>F17+F18+F19</f>
        <v>8569.4</v>
      </c>
      <c r="G16" s="10">
        <f>G17+G18+G19</f>
        <v>9038.6999999999989</v>
      </c>
      <c r="H16" s="10">
        <f>H17+H18+H19</f>
        <v>10418.200000000001</v>
      </c>
      <c r="I16" s="45" t="s">
        <v>39</v>
      </c>
      <c r="J16" s="45" t="s">
        <v>9</v>
      </c>
    </row>
    <row r="17" spans="2:10" ht="33" customHeight="1">
      <c r="B17" s="81"/>
      <c r="C17" s="46"/>
      <c r="D17" s="11" t="s">
        <v>8</v>
      </c>
      <c r="E17" s="12">
        <f>F17+G17+H17</f>
        <v>28001</v>
      </c>
      <c r="F17" s="29">
        <f>F20+F22+F28+F31</f>
        <v>8553.1</v>
      </c>
      <c r="G17" s="12">
        <f>G20+G22+G28+G31</f>
        <v>9029.6999999999989</v>
      </c>
      <c r="H17" s="12">
        <f>H20+H22+H28+H31</f>
        <v>10418.200000000001</v>
      </c>
      <c r="I17" s="46"/>
      <c r="J17" s="46"/>
    </row>
    <row r="18" spans="2:10" ht="33" customHeight="1">
      <c r="B18" s="81"/>
      <c r="C18" s="46"/>
      <c r="D18" s="11" t="s">
        <v>10</v>
      </c>
      <c r="E18" s="12">
        <f>F18+G18+H18</f>
        <v>0</v>
      </c>
      <c r="F18" s="29">
        <f>F21+F26</f>
        <v>0</v>
      </c>
      <c r="G18" s="12">
        <f t="shared" ref="G18:H18" si="0">G26</f>
        <v>0</v>
      </c>
      <c r="H18" s="12">
        <f t="shared" si="0"/>
        <v>0</v>
      </c>
      <c r="I18" s="46"/>
      <c r="J18" s="46"/>
    </row>
    <row r="19" spans="2:10" ht="35.25" customHeight="1">
      <c r="B19" s="82"/>
      <c r="C19" s="47"/>
      <c r="D19" s="11" t="s">
        <v>45</v>
      </c>
      <c r="E19" s="12">
        <f t="shared" ref="E19:E21" si="1">F19+G19+H19</f>
        <v>25.3</v>
      </c>
      <c r="F19" s="29">
        <f>F27+F30+F33</f>
        <v>16.3</v>
      </c>
      <c r="G19" s="12">
        <f>G27+G30+G33</f>
        <v>9</v>
      </c>
      <c r="H19" s="12">
        <f>H27</f>
        <v>0</v>
      </c>
      <c r="I19" s="46"/>
      <c r="J19" s="46"/>
    </row>
    <row r="20" spans="2:10" ht="35.25" customHeight="1">
      <c r="B20" s="81" t="s">
        <v>13</v>
      </c>
      <c r="C20" s="88" t="s">
        <v>22</v>
      </c>
      <c r="D20" s="11" t="s">
        <v>8</v>
      </c>
      <c r="E20" s="12">
        <f>F20+G20+H20</f>
        <v>26678.7</v>
      </c>
      <c r="F20" s="29">
        <v>7658.6</v>
      </c>
      <c r="G20" s="12">
        <f>10418.2-371.1-874.7-83.1-1388.5+901.1</f>
        <v>8601.9</v>
      </c>
      <c r="H20" s="12">
        <v>10418.200000000001</v>
      </c>
      <c r="I20" s="54"/>
      <c r="J20" s="46"/>
    </row>
    <row r="21" spans="2:10" ht="33" customHeight="1">
      <c r="B21" s="82"/>
      <c r="C21" s="74"/>
      <c r="D21" s="11" t="s">
        <v>10</v>
      </c>
      <c r="E21" s="12">
        <f t="shared" si="1"/>
        <v>0</v>
      </c>
      <c r="F21" s="29">
        <v>0</v>
      </c>
      <c r="G21" s="12">
        <v>0</v>
      </c>
      <c r="H21" s="12">
        <v>0</v>
      </c>
      <c r="I21" s="55"/>
      <c r="J21" s="46"/>
    </row>
    <row r="22" spans="2:10" s="31" customFormat="1" ht="39.75" customHeight="1">
      <c r="B22" s="41" t="s">
        <v>32</v>
      </c>
      <c r="C22" s="65" t="s">
        <v>46</v>
      </c>
      <c r="D22" s="28" t="s">
        <v>8</v>
      </c>
      <c r="E22" s="29">
        <f>F22+G22+H22</f>
        <v>398.6</v>
      </c>
      <c r="F22" s="29">
        <v>398.6</v>
      </c>
      <c r="G22" s="29">
        <v>0</v>
      </c>
      <c r="H22" s="29">
        <v>0</v>
      </c>
      <c r="I22" s="56" t="s">
        <v>67</v>
      </c>
      <c r="J22" s="46"/>
    </row>
    <row r="23" spans="2:10" s="31" customFormat="1" ht="27.75" hidden="1" customHeight="1">
      <c r="B23" s="42"/>
      <c r="C23" s="87"/>
      <c r="D23" s="28" t="s">
        <v>10</v>
      </c>
      <c r="E23" s="29">
        <f t="shared" ref="E23" si="2">F23+G23+H23</f>
        <v>0</v>
      </c>
      <c r="F23" s="29">
        <v>0</v>
      </c>
      <c r="G23" s="29">
        <v>0</v>
      </c>
      <c r="H23" s="29">
        <v>0</v>
      </c>
      <c r="I23" s="57"/>
      <c r="J23" s="46"/>
    </row>
    <row r="24" spans="2:10" s="31" customFormat="1" ht="36" hidden="1" customHeight="1">
      <c r="B24" s="42"/>
      <c r="C24" s="87"/>
      <c r="D24" s="28" t="s">
        <v>8</v>
      </c>
      <c r="E24" s="29">
        <f>F24+G24+H24</f>
        <v>0</v>
      </c>
      <c r="F24" s="30">
        <v>0</v>
      </c>
      <c r="G24" s="30">
        <v>0</v>
      </c>
      <c r="H24" s="30">
        <v>0</v>
      </c>
      <c r="I24" s="57"/>
      <c r="J24" s="46"/>
    </row>
    <row r="25" spans="2:10" s="31" customFormat="1" ht="57" hidden="1" customHeight="1">
      <c r="B25" s="42"/>
      <c r="C25" s="87"/>
      <c r="D25" s="28" t="s">
        <v>10</v>
      </c>
      <c r="E25" s="29">
        <f t="shared" ref="E25" si="3">F25+G25+H25</f>
        <v>0</v>
      </c>
      <c r="F25" s="30">
        <v>0</v>
      </c>
      <c r="G25" s="30">
        <v>0</v>
      </c>
      <c r="H25" s="30">
        <v>0</v>
      </c>
      <c r="I25" s="57"/>
      <c r="J25" s="46"/>
    </row>
    <row r="26" spans="2:10" s="31" customFormat="1" ht="42" customHeight="1">
      <c r="B26" s="42"/>
      <c r="C26" s="87"/>
      <c r="D26" s="28" t="s">
        <v>10</v>
      </c>
      <c r="E26" s="29">
        <f>F26+G26+H26</f>
        <v>0</v>
      </c>
      <c r="F26" s="30">
        <v>0</v>
      </c>
      <c r="G26" s="30">
        <v>0</v>
      </c>
      <c r="H26" s="30">
        <v>0</v>
      </c>
      <c r="I26" s="57"/>
      <c r="J26" s="46"/>
    </row>
    <row r="27" spans="2:10" s="31" customFormat="1" ht="33" customHeight="1">
      <c r="B27" s="71"/>
      <c r="C27" s="87"/>
      <c r="D27" s="28" t="s">
        <v>45</v>
      </c>
      <c r="E27" s="29">
        <f t="shared" ref="E27" si="4">F27+G27+H27</f>
        <v>8.5</v>
      </c>
      <c r="F27" s="30">
        <v>8.5</v>
      </c>
      <c r="G27" s="30">
        <v>0</v>
      </c>
      <c r="H27" s="30">
        <v>0</v>
      </c>
      <c r="I27" s="58"/>
      <c r="J27" s="46"/>
    </row>
    <row r="28" spans="2:10" s="31" customFormat="1" ht="33" customHeight="1">
      <c r="B28" s="68" t="s">
        <v>58</v>
      </c>
      <c r="C28" s="65" t="s">
        <v>59</v>
      </c>
      <c r="D28" s="28" t="s">
        <v>8</v>
      </c>
      <c r="E28" s="29">
        <f>F28+G28+H28</f>
        <v>495.9</v>
      </c>
      <c r="F28" s="30">
        <v>495.9</v>
      </c>
      <c r="G28" s="30">
        <v>0</v>
      </c>
      <c r="H28" s="30">
        <v>0</v>
      </c>
      <c r="I28" s="56" t="s">
        <v>62</v>
      </c>
      <c r="J28" s="44"/>
    </row>
    <row r="29" spans="2:10" s="31" customFormat="1" ht="33" customHeight="1">
      <c r="B29" s="69"/>
      <c r="C29" s="66"/>
      <c r="D29" s="28" t="s">
        <v>10</v>
      </c>
      <c r="E29" s="29">
        <f t="shared" ref="E29" si="5">F29+G29+H29</f>
        <v>0</v>
      </c>
      <c r="F29" s="30">
        <v>0</v>
      </c>
      <c r="G29" s="30">
        <v>0</v>
      </c>
      <c r="H29" s="30">
        <v>0</v>
      </c>
      <c r="I29" s="57"/>
      <c r="J29" s="44"/>
    </row>
    <row r="30" spans="2:10" s="31" customFormat="1" ht="33" customHeight="1">
      <c r="B30" s="70"/>
      <c r="C30" s="67"/>
      <c r="D30" s="28" t="s">
        <v>8</v>
      </c>
      <c r="E30" s="29">
        <f>F30+G30+H30</f>
        <v>7.8</v>
      </c>
      <c r="F30" s="30">
        <v>7.8</v>
      </c>
      <c r="G30" s="30">
        <v>0</v>
      </c>
      <c r="H30" s="30">
        <v>0</v>
      </c>
      <c r="I30" s="58"/>
      <c r="J30" s="44"/>
    </row>
    <row r="31" spans="2:10" s="31" customFormat="1" ht="33" customHeight="1">
      <c r="B31" s="68" t="s">
        <v>60</v>
      </c>
      <c r="C31" s="65" t="s">
        <v>61</v>
      </c>
      <c r="D31" s="28" t="s">
        <v>8</v>
      </c>
      <c r="E31" s="29">
        <f t="shared" ref="E31" si="6">F31+G31+H31</f>
        <v>427.8</v>
      </c>
      <c r="F31" s="30">
        <v>0</v>
      </c>
      <c r="G31" s="30">
        <v>427.8</v>
      </c>
      <c r="H31" s="30">
        <v>0</v>
      </c>
      <c r="I31" s="56" t="s">
        <v>68</v>
      </c>
      <c r="J31" s="43"/>
    </row>
    <row r="32" spans="2:10" s="31" customFormat="1" ht="33" customHeight="1">
      <c r="B32" s="69"/>
      <c r="C32" s="66"/>
      <c r="D32" s="28" t="s">
        <v>10</v>
      </c>
      <c r="E32" s="29">
        <f>F32+G32+H32</f>
        <v>0</v>
      </c>
      <c r="F32" s="30">
        <v>0</v>
      </c>
      <c r="G32" s="30">
        <v>0</v>
      </c>
      <c r="H32" s="30">
        <v>0</v>
      </c>
      <c r="I32" s="57"/>
      <c r="J32" s="44"/>
    </row>
    <row r="33" spans="2:10" s="31" customFormat="1" ht="33" customHeight="1">
      <c r="B33" s="70"/>
      <c r="C33" s="67"/>
      <c r="D33" s="28" t="s">
        <v>45</v>
      </c>
      <c r="E33" s="29">
        <f t="shared" ref="E33" si="7">F33+G33+H33</f>
        <v>9</v>
      </c>
      <c r="F33" s="30">
        <v>0</v>
      </c>
      <c r="G33" s="30">
        <v>9</v>
      </c>
      <c r="H33" s="30">
        <v>0</v>
      </c>
      <c r="I33" s="58"/>
      <c r="J33" s="60"/>
    </row>
    <row r="34" spans="2:10" ht="27" customHeight="1">
      <c r="B34" s="83" t="s">
        <v>24</v>
      </c>
      <c r="C34" s="45" t="s">
        <v>36</v>
      </c>
      <c r="D34" s="9" t="s">
        <v>12</v>
      </c>
      <c r="E34" s="10">
        <f>F34+G34+H34</f>
        <v>11192.400000000001</v>
      </c>
      <c r="F34" s="33">
        <f>F35+F36+F37</f>
        <v>5605.8</v>
      </c>
      <c r="G34" s="14">
        <f>G35+G36+G37</f>
        <v>3586.6000000000004</v>
      </c>
      <c r="H34" s="14">
        <f>H35+H36+H37</f>
        <v>2000</v>
      </c>
      <c r="I34" s="48" t="s">
        <v>51</v>
      </c>
      <c r="J34" s="45" t="s">
        <v>57</v>
      </c>
    </row>
    <row r="35" spans="2:10" ht="35.25" customHeight="1">
      <c r="B35" s="84"/>
      <c r="C35" s="46"/>
      <c r="D35" s="11" t="s">
        <v>8</v>
      </c>
      <c r="E35" s="12">
        <f>F35+G35+H35</f>
        <v>8807.1</v>
      </c>
      <c r="F35" s="29">
        <f>F38+F40+F42+F45+F48+F51+F54+F60+F63+F66+F57+F69-344.4</f>
        <v>3418.6</v>
      </c>
      <c r="G35" s="12">
        <f>G38+G40+G42+G45+G48+G51+G54+G57+G60+G63+G66+845.4</f>
        <v>3388.5000000000005</v>
      </c>
      <c r="H35" s="12">
        <f>H38+H40+H42+H45+H48+H51+H54+H57+H60+H63+H66</f>
        <v>2000</v>
      </c>
      <c r="I35" s="49"/>
      <c r="J35" s="46"/>
    </row>
    <row r="36" spans="2:10" ht="35.25" customHeight="1">
      <c r="B36" s="84"/>
      <c r="C36" s="46"/>
      <c r="D36" s="11" t="s">
        <v>10</v>
      </c>
      <c r="E36" s="12">
        <f>F36+G36+H36</f>
        <v>2000</v>
      </c>
      <c r="F36" s="29">
        <f>F41+F46+F49+F52+F55+F58+F61+F64+F67+F70</f>
        <v>2000</v>
      </c>
      <c r="G36" s="12">
        <f t="shared" ref="G36:H36" si="8">G41+G46+G49+G52+G55+G58+G61+G64+G67+G70</f>
        <v>0</v>
      </c>
      <c r="H36" s="12">
        <f t="shared" si="8"/>
        <v>0</v>
      </c>
      <c r="I36" s="49"/>
      <c r="J36" s="46"/>
    </row>
    <row r="37" spans="2:10" ht="33" customHeight="1">
      <c r="B37" s="85"/>
      <c r="C37" s="47"/>
      <c r="D37" s="11" t="s">
        <v>42</v>
      </c>
      <c r="E37" s="12">
        <f t="shared" ref="E37" si="9">F37+G37+H37</f>
        <v>385.3</v>
      </c>
      <c r="F37" s="30">
        <f>F47+F50+F53+F56+F59+F62+F65+F68+F71</f>
        <v>187.2</v>
      </c>
      <c r="G37" s="24">
        <f>G47+G50+G53+G56+G59+G62+G65+G68</f>
        <v>198.10000000000002</v>
      </c>
      <c r="H37" s="24">
        <v>0</v>
      </c>
      <c r="I37" s="49"/>
      <c r="J37" s="46"/>
    </row>
    <row r="38" spans="2:10" ht="36" customHeight="1">
      <c r="B38" s="62" t="s">
        <v>25</v>
      </c>
      <c r="C38" s="63" t="s">
        <v>34</v>
      </c>
      <c r="D38" s="11" t="s">
        <v>8</v>
      </c>
      <c r="E38" s="15">
        <f t="shared" ref="E38:E43" si="10">F38+G38+H38</f>
        <v>3579.1</v>
      </c>
      <c r="F38" s="34">
        <f>1900-573.7</f>
        <v>1326.3</v>
      </c>
      <c r="G38" s="16">
        <f>250+302.8</f>
        <v>552.79999999999995</v>
      </c>
      <c r="H38" s="16">
        <v>1700</v>
      </c>
      <c r="I38" s="49"/>
      <c r="J38" s="46"/>
    </row>
    <row r="39" spans="2:10" ht="32.25" customHeight="1">
      <c r="B39" s="62"/>
      <c r="C39" s="64"/>
      <c r="D39" s="11" t="s">
        <v>10</v>
      </c>
      <c r="E39" s="12">
        <f t="shared" si="10"/>
        <v>0</v>
      </c>
      <c r="F39" s="30">
        <v>0</v>
      </c>
      <c r="G39" s="13">
        <v>0</v>
      </c>
      <c r="H39" s="13">
        <v>0</v>
      </c>
      <c r="I39" s="49"/>
      <c r="J39" s="46"/>
    </row>
    <row r="40" spans="2:10" ht="36.75" customHeight="1">
      <c r="B40" s="62" t="s">
        <v>26</v>
      </c>
      <c r="C40" s="63" t="s">
        <v>27</v>
      </c>
      <c r="D40" s="11" t="s">
        <v>8</v>
      </c>
      <c r="E40" s="12">
        <f t="shared" si="10"/>
        <v>650</v>
      </c>
      <c r="F40" s="29">
        <v>50</v>
      </c>
      <c r="G40" s="12">
        <v>300</v>
      </c>
      <c r="H40" s="12">
        <v>300</v>
      </c>
      <c r="I40" s="49"/>
      <c r="J40" s="46"/>
    </row>
    <row r="41" spans="2:10" ht="30.75" customHeight="1">
      <c r="B41" s="62"/>
      <c r="C41" s="64"/>
      <c r="D41" s="11" t="s">
        <v>10</v>
      </c>
      <c r="E41" s="12">
        <f t="shared" si="10"/>
        <v>0</v>
      </c>
      <c r="F41" s="29">
        <v>0</v>
      </c>
      <c r="G41" s="12">
        <v>0</v>
      </c>
      <c r="H41" s="12">
        <v>0</v>
      </c>
      <c r="I41" s="49"/>
      <c r="J41" s="46"/>
    </row>
    <row r="42" spans="2:10" ht="33.75" customHeight="1">
      <c r="B42" s="62" t="s">
        <v>28</v>
      </c>
      <c r="C42" s="79" t="s">
        <v>29</v>
      </c>
      <c r="D42" s="11" t="s">
        <v>8</v>
      </c>
      <c r="E42" s="12">
        <f t="shared" si="10"/>
        <v>50</v>
      </c>
      <c r="F42" s="29">
        <v>50</v>
      </c>
      <c r="G42" s="12">
        <v>0</v>
      </c>
      <c r="H42" s="12">
        <v>0</v>
      </c>
      <c r="I42" s="49"/>
      <c r="J42" s="46"/>
    </row>
    <row r="43" spans="2:10" ht="16.5" customHeight="1">
      <c r="B43" s="62"/>
      <c r="C43" s="79"/>
      <c r="D43" s="73" t="s">
        <v>10</v>
      </c>
      <c r="E43" s="76">
        <f t="shared" si="10"/>
        <v>0</v>
      </c>
      <c r="F43" s="77">
        <v>0</v>
      </c>
      <c r="G43" s="52">
        <v>0</v>
      </c>
      <c r="H43" s="52">
        <v>0</v>
      </c>
      <c r="I43" s="49"/>
      <c r="J43" s="46"/>
    </row>
    <row r="44" spans="2:10" ht="17.25" customHeight="1">
      <c r="B44" s="62"/>
      <c r="C44" s="79"/>
      <c r="D44" s="74"/>
      <c r="E44" s="53"/>
      <c r="F44" s="78"/>
      <c r="G44" s="53"/>
      <c r="H44" s="53"/>
      <c r="I44" s="50"/>
      <c r="J44" s="46"/>
    </row>
    <row r="45" spans="2:10" s="31" customFormat="1" ht="36" customHeight="1">
      <c r="B45" s="41" t="s">
        <v>30</v>
      </c>
      <c r="C45" s="43" t="s">
        <v>44</v>
      </c>
      <c r="D45" s="28" t="s">
        <v>8</v>
      </c>
      <c r="E45" s="29">
        <f t="shared" ref="E45:E75" si="11">F45+G45+H45</f>
        <v>1088.5999999999999</v>
      </c>
      <c r="F45" s="29">
        <v>1088.5999999999999</v>
      </c>
      <c r="G45" s="29">
        <v>0</v>
      </c>
      <c r="H45" s="29">
        <v>0</v>
      </c>
      <c r="I45" s="59" t="s">
        <v>56</v>
      </c>
      <c r="J45" s="46"/>
    </row>
    <row r="46" spans="2:10" s="31" customFormat="1" ht="36" customHeight="1">
      <c r="B46" s="42"/>
      <c r="C46" s="44"/>
      <c r="D46" s="28" t="s">
        <v>10</v>
      </c>
      <c r="E46" s="29">
        <f>F46+G46+H46</f>
        <v>2000</v>
      </c>
      <c r="F46" s="30">
        <v>2000</v>
      </c>
      <c r="G46" s="30">
        <v>0</v>
      </c>
      <c r="H46" s="30">
        <v>0</v>
      </c>
      <c r="I46" s="59"/>
      <c r="J46" s="46"/>
    </row>
    <row r="47" spans="2:10" s="31" customFormat="1" ht="36" customHeight="1">
      <c r="B47" s="42"/>
      <c r="C47" s="44"/>
      <c r="D47" s="28" t="s">
        <v>42</v>
      </c>
      <c r="E47" s="29">
        <f t="shared" si="11"/>
        <v>46.4</v>
      </c>
      <c r="F47" s="30">
        <v>46.4</v>
      </c>
      <c r="G47" s="30">
        <v>0</v>
      </c>
      <c r="H47" s="30">
        <v>0</v>
      </c>
      <c r="I47" s="59"/>
      <c r="J47" s="46"/>
    </row>
    <row r="48" spans="2:10" s="31" customFormat="1" ht="36" customHeight="1">
      <c r="B48" s="68" t="s">
        <v>49</v>
      </c>
      <c r="C48" s="43" t="s">
        <v>47</v>
      </c>
      <c r="D48" s="28" t="s">
        <v>8</v>
      </c>
      <c r="E48" s="29">
        <f t="shared" si="11"/>
        <v>302.8</v>
      </c>
      <c r="F48" s="30">
        <v>302.8</v>
      </c>
      <c r="G48" s="30">
        <v>0</v>
      </c>
      <c r="H48" s="30">
        <v>0</v>
      </c>
      <c r="I48" s="59" t="s">
        <v>71</v>
      </c>
      <c r="J48" s="46"/>
    </row>
    <row r="49" spans="2:10" s="31" customFormat="1" ht="36" customHeight="1">
      <c r="B49" s="69"/>
      <c r="C49" s="44"/>
      <c r="D49" s="28" t="s">
        <v>10</v>
      </c>
      <c r="E49" s="29">
        <f t="shared" si="11"/>
        <v>0</v>
      </c>
      <c r="F49" s="30">
        <v>0</v>
      </c>
      <c r="G49" s="30">
        <v>0</v>
      </c>
      <c r="H49" s="30">
        <v>0</v>
      </c>
      <c r="I49" s="59"/>
      <c r="J49" s="46"/>
    </row>
    <row r="50" spans="2:10" s="31" customFormat="1" ht="36" customHeight="1">
      <c r="B50" s="70"/>
      <c r="C50" s="60"/>
      <c r="D50" s="28" t="s">
        <v>42</v>
      </c>
      <c r="E50" s="29">
        <f>F50+G50+H50</f>
        <v>0.6</v>
      </c>
      <c r="F50" s="30">
        <v>0.6</v>
      </c>
      <c r="G50" s="30">
        <v>0</v>
      </c>
      <c r="H50" s="30">
        <v>0</v>
      </c>
      <c r="I50" s="59"/>
      <c r="J50" s="47"/>
    </row>
    <row r="51" spans="2:10" ht="37.5" customHeight="1">
      <c r="B51" s="89" t="s">
        <v>48</v>
      </c>
      <c r="C51" s="45" t="s">
        <v>69</v>
      </c>
      <c r="D51" s="11" t="s">
        <v>8</v>
      </c>
      <c r="E51" s="12">
        <f t="shared" si="11"/>
        <v>330</v>
      </c>
      <c r="F51" s="30">
        <v>330</v>
      </c>
      <c r="G51" s="25">
        <v>0</v>
      </c>
      <c r="H51" s="25">
        <v>0</v>
      </c>
      <c r="I51" s="48" t="s">
        <v>70</v>
      </c>
      <c r="J51" s="45" t="s">
        <v>9</v>
      </c>
    </row>
    <row r="52" spans="2:10" ht="36.75" customHeight="1">
      <c r="B52" s="90"/>
      <c r="C52" s="46"/>
      <c r="D52" s="11" t="s">
        <v>10</v>
      </c>
      <c r="E52" s="12">
        <f t="shared" si="11"/>
        <v>0</v>
      </c>
      <c r="F52" s="30">
        <v>0</v>
      </c>
      <c r="G52" s="25">
        <v>0</v>
      </c>
      <c r="H52" s="25">
        <v>0</v>
      </c>
      <c r="I52" s="49"/>
      <c r="J52" s="46"/>
    </row>
    <row r="53" spans="2:10" ht="39.75" customHeight="1">
      <c r="B53" s="91"/>
      <c r="C53" s="46"/>
      <c r="D53" s="11" t="s">
        <v>42</v>
      </c>
      <c r="E53" s="12">
        <f>F53+G53+H53</f>
        <v>0</v>
      </c>
      <c r="F53" s="30">
        <v>0</v>
      </c>
      <c r="G53" s="25">
        <v>0</v>
      </c>
      <c r="H53" s="25">
        <v>0</v>
      </c>
      <c r="I53" s="50"/>
      <c r="J53" s="47"/>
    </row>
    <row r="54" spans="2:10" ht="32.25" customHeight="1">
      <c r="B54" s="92" t="s">
        <v>50</v>
      </c>
      <c r="C54" s="93" t="s">
        <v>76</v>
      </c>
      <c r="D54" s="11" t="s">
        <v>8</v>
      </c>
      <c r="E54" s="12">
        <f t="shared" si="11"/>
        <v>270.89999999999998</v>
      </c>
      <c r="F54" s="30">
        <v>270.89999999999998</v>
      </c>
      <c r="G54" s="25">
        <v>0</v>
      </c>
      <c r="H54" s="25">
        <v>0</v>
      </c>
      <c r="I54" s="48" t="s">
        <v>77</v>
      </c>
      <c r="J54" s="45" t="s">
        <v>9</v>
      </c>
    </row>
    <row r="55" spans="2:10" ht="30.75" customHeight="1">
      <c r="B55" s="92"/>
      <c r="C55" s="93"/>
      <c r="D55" s="11" t="s">
        <v>10</v>
      </c>
      <c r="E55" s="12">
        <f t="shared" si="11"/>
        <v>0</v>
      </c>
      <c r="F55" s="30">
        <v>0</v>
      </c>
      <c r="G55" s="25">
        <v>0</v>
      </c>
      <c r="H55" s="25">
        <v>0</v>
      </c>
      <c r="I55" s="49"/>
      <c r="J55" s="46"/>
    </row>
    <row r="56" spans="2:10" ht="33.75" customHeight="1">
      <c r="B56" s="92"/>
      <c r="C56" s="93"/>
      <c r="D56" s="11" t="s">
        <v>42</v>
      </c>
      <c r="E56" s="12">
        <f>F56+G56+H56</f>
        <v>54.1</v>
      </c>
      <c r="F56" s="30">
        <v>54.1</v>
      </c>
      <c r="G56" s="25">
        <v>0</v>
      </c>
      <c r="H56" s="25">
        <v>0</v>
      </c>
      <c r="I56" s="50"/>
      <c r="J56" s="47"/>
    </row>
    <row r="57" spans="2:10" ht="36" customHeight="1">
      <c r="B57" s="89" t="s">
        <v>52</v>
      </c>
      <c r="C57" s="45" t="s">
        <v>72</v>
      </c>
      <c r="D57" s="11" t="s">
        <v>8</v>
      </c>
      <c r="E57" s="12">
        <f t="shared" ref="E57:E71" si="12">F57+G57+H57</f>
        <v>440.8</v>
      </c>
      <c r="F57" s="30">
        <v>0</v>
      </c>
      <c r="G57" s="26">
        <v>440.8</v>
      </c>
      <c r="H57" s="26">
        <v>0</v>
      </c>
      <c r="I57" s="48" t="s">
        <v>63</v>
      </c>
      <c r="J57" s="45" t="s">
        <v>9</v>
      </c>
    </row>
    <row r="58" spans="2:10" ht="36" customHeight="1">
      <c r="B58" s="90"/>
      <c r="C58" s="46"/>
      <c r="D58" s="11" t="s">
        <v>10</v>
      </c>
      <c r="E58" s="12">
        <f t="shared" si="12"/>
        <v>0</v>
      </c>
      <c r="F58" s="30">
        <v>0</v>
      </c>
      <c r="G58" s="26">
        <v>0</v>
      </c>
      <c r="H58" s="26">
        <v>0</v>
      </c>
      <c r="I58" s="49"/>
      <c r="J58" s="46"/>
    </row>
    <row r="59" spans="2:10" ht="36" customHeight="1">
      <c r="B59" s="91"/>
      <c r="C59" s="47"/>
      <c r="D59" s="11" t="s">
        <v>42</v>
      </c>
      <c r="E59" s="12">
        <f t="shared" si="12"/>
        <v>55.2</v>
      </c>
      <c r="F59" s="30">
        <v>0</v>
      </c>
      <c r="G59" s="26">
        <v>55.2</v>
      </c>
      <c r="H59" s="26">
        <v>0</v>
      </c>
      <c r="I59" s="50"/>
      <c r="J59" s="47"/>
    </row>
    <row r="60" spans="2:10" ht="36" customHeight="1">
      <c r="B60" s="89" t="s">
        <v>53</v>
      </c>
      <c r="C60" s="45" t="s">
        <v>73</v>
      </c>
      <c r="D60" s="11" t="s">
        <v>8</v>
      </c>
      <c r="E60" s="12">
        <f t="shared" si="12"/>
        <v>553.70000000000005</v>
      </c>
      <c r="F60" s="30">
        <v>0</v>
      </c>
      <c r="G60" s="26">
        <v>553.70000000000005</v>
      </c>
      <c r="H60" s="26">
        <v>0</v>
      </c>
      <c r="I60" s="48" t="s">
        <v>64</v>
      </c>
      <c r="J60" s="45" t="s">
        <v>9</v>
      </c>
    </row>
    <row r="61" spans="2:10" ht="36" customHeight="1">
      <c r="B61" s="90"/>
      <c r="C61" s="46"/>
      <c r="D61" s="11" t="s">
        <v>10</v>
      </c>
      <c r="E61" s="12">
        <f t="shared" si="12"/>
        <v>0</v>
      </c>
      <c r="F61" s="30">
        <v>0</v>
      </c>
      <c r="G61" s="26">
        <v>0</v>
      </c>
      <c r="H61" s="26">
        <v>0</v>
      </c>
      <c r="I61" s="49"/>
      <c r="J61" s="46"/>
    </row>
    <row r="62" spans="2:10" ht="36" customHeight="1">
      <c r="B62" s="91"/>
      <c r="C62" s="47"/>
      <c r="D62" s="11" t="s">
        <v>42</v>
      </c>
      <c r="E62" s="12">
        <f t="shared" si="12"/>
        <v>70.7</v>
      </c>
      <c r="F62" s="30">
        <v>0</v>
      </c>
      <c r="G62" s="26">
        <v>70.7</v>
      </c>
      <c r="H62" s="26">
        <v>0</v>
      </c>
      <c r="I62" s="50"/>
      <c r="J62" s="47"/>
    </row>
    <row r="63" spans="2:10" ht="36" customHeight="1">
      <c r="B63" s="89" t="s">
        <v>54</v>
      </c>
      <c r="C63" s="45" t="s">
        <v>74</v>
      </c>
      <c r="D63" s="11" t="s">
        <v>8</v>
      </c>
      <c r="E63" s="12">
        <f t="shared" si="12"/>
        <v>412</v>
      </c>
      <c r="F63" s="30">
        <v>0</v>
      </c>
      <c r="G63" s="26">
        <v>412</v>
      </c>
      <c r="H63" s="26">
        <v>0</v>
      </c>
      <c r="I63" s="48" t="s">
        <v>65</v>
      </c>
      <c r="J63" s="45" t="s">
        <v>9</v>
      </c>
    </row>
    <row r="64" spans="2:10" ht="36" customHeight="1">
      <c r="B64" s="90"/>
      <c r="C64" s="46"/>
      <c r="D64" s="11" t="s">
        <v>10</v>
      </c>
      <c r="E64" s="12">
        <f t="shared" si="12"/>
        <v>0</v>
      </c>
      <c r="F64" s="30">
        <v>0</v>
      </c>
      <c r="G64" s="26">
        <v>0</v>
      </c>
      <c r="H64" s="26">
        <v>0</v>
      </c>
      <c r="I64" s="49"/>
      <c r="J64" s="46"/>
    </row>
    <row r="65" spans="2:10" ht="36" customHeight="1">
      <c r="B65" s="91"/>
      <c r="C65" s="47"/>
      <c r="D65" s="11" t="s">
        <v>42</v>
      </c>
      <c r="E65" s="12">
        <f t="shared" si="12"/>
        <v>62.9</v>
      </c>
      <c r="F65" s="30">
        <v>0</v>
      </c>
      <c r="G65" s="26">
        <v>62.9</v>
      </c>
      <c r="H65" s="26">
        <v>0</v>
      </c>
      <c r="I65" s="50"/>
      <c r="J65" s="47"/>
    </row>
    <row r="66" spans="2:10" ht="36" customHeight="1">
      <c r="B66" s="89" t="s">
        <v>55</v>
      </c>
      <c r="C66" s="45" t="s">
        <v>75</v>
      </c>
      <c r="D66" s="11" t="s">
        <v>8</v>
      </c>
      <c r="E66" s="12">
        <f t="shared" si="12"/>
        <v>283.8</v>
      </c>
      <c r="F66" s="30">
        <v>0</v>
      </c>
      <c r="G66" s="26">
        <v>283.8</v>
      </c>
      <c r="H66" s="26">
        <v>0</v>
      </c>
      <c r="I66" s="48" t="s">
        <v>66</v>
      </c>
      <c r="J66" s="45" t="s">
        <v>9</v>
      </c>
    </row>
    <row r="67" spans="2:10" ht="36" customHeight="1">
      <c r="B67" s="90"/>
      <c r="C67" s="46"/>
      <c r="D67" s="11" t="s">
        <v>10</v>
      </c>
      <c r="E67" s="12">
        <f t="shared" si="12"/>
        <v>0</v>
      </c>
      <c r="F67" s="30">
        <v>0</v>
      </c>
      <c r="G67" s="26">
        <v>0</v>
      </c>
      <c r="H67" s="27">
        <v>0</v>
      </c>
      <c r="I67" s="49"/>
      <c r="J67" s="46"/>
    </row>
    <row r="68" spans="2:10" ht="36" customHeight="1">
      <c r="B68" s="91"/>
      <c r="C68" s="47"/>
      <c r="D68" s="11" t="s">
        <v>42</v>
      </c>
      <c r="E68" s="12">
        <f t="shared" si="12"/>
        <v>9.3000000000000007</v>
      </c>
      <c r="F68" s="30">
        <v>0</v>
      </c>
      <c r="G68" s="26">
        <v>9.3000000000000007</v>
      </c>
      <c r="H68" s="26">
        <v>0</v>
      </c>
      <c r="I68" s="50"/>
      <c r="J68" s="47"/>
    </row>
    <row r="69" spans="2:10" ht="36" customHeight="1">
      <c r="B69" s="89" t="s">
        <v>78</v>
      </c>
      <c r="C69" s="45" t="s">
        <v>79</v>
      </c>
      <c r="D69" s="11" t="s">
        <v>8</v>
      </c>
      <c r="E69" s="12">
        <f t="shared" si="12"/>
        <v>344.4</v>
      </c>
      <c r="F69" s="30">
        <v>344.4</v>
      </c>
      <c r="G69" s="32">
        <v>0</v>
      </c>
      <c r="H69" s="32">
        <v>0</v>
      </c>
      <c r="I69" s="48" t="s">
        <v>80</v>
      </c>
      <c r="J69" s="45" t="s">
        <v>9</v>
      </c>
    </row>
    <row r="70" spans="2:10" ht="36" customHeight="1">
      <c r="B70" s="90"/>
      <c r="C70" s="46"/>
      <c r="D70" s="11" t="s">
        <v>10</v>
      </c>
      <c r="E70" s="12">
        <f t="shared" si="12"/>
        <v>0</v>
      </c>
      <c r="F70" s="30">
        <v>0</v>
      </c>
      <c r="G70" s="32">
        <v>0</v>
      </c>
      <c r="H70" s="32">
        <v>0</v>
      </c>
      <c r="I70" s="49"/>
      <c r="J70" s="46"/>
    </row>
    <row r="71" spans="2:10" ht="36" customHeight="1">
      <c r="B71" s="91"/>
      <c r="C71" s="47"/>
      <c r="D71" s="11" t="s">
        <v>42</v>
      </c>
      <c r="E71" s="12">
        <f t="shared" si="12"/>
        <v>86.1</v>
      </c>
      <c r="F71" s="30">
        <v>86.1</v>
      </c>
      <c r="G71" s="32">
        <v>0</v>
      </c>
      <c r="H71" s="32">
        <v>0</v>
      </c>
      <c r="I71" s="50"/>
      <c r="J71" s="47"/>
    </row>
    <row r="72" spans="2:10" ht="19.5" customHeight="1">
      <c r="B72" s="80"/>
      <c r="C72" s="94" t="s">
        <v>11</v>
      </c>
      <c r="D72" s="9" t="s">
        <v>12</v>
      </c>
      <c r="E72" s="15">
        <f>F72+G72+H72</f>
        <v>39218.699999999997</v>
      </c>
      <c r="F72" s="35">
        <f>F73+F74+F75</f>
        <v>14175.2</v>
      </c>
      <c r="G72" s="15">
        <f>G73+G74+G75</f>
        <v>12625.3</v>
      </c>
      <c r="H72" s="15">
        <f>H73+H74+H75</f>
        <v>12418.2</v>
      </c>
      <c r="I72" s="11"/>
      <c r="J72" s="17"/>
    </row>
    <row r="73" spans="2:10" ht="32.25" customHeight="1">
      <c r="B73" s="81"/>
      <c r="C73" s="95"/>
      <c r="D73" s="9" t="s">
        <v>8</v>
      </c>
      <c r="E73" s="15">
        <f t="shared" si="11"/>
        <v>36808.100000000006</v>
      </c>
      <c r="F73" s="35">
        <f>F17+F35</f>
        <v>11971.7</v>
      </c>
      <c r="G73" s="15">
        <f>G17+G35</f>
        <v>12418.199999999999</v>
      </c>
      <c r="H73" s="15">
        <f>H17+H35</f>
        <v>12418.2</v>
      </c>
      <c r="I73" s="22"/>
      <c r="J73" s="11"/>
    </row>
    <row r="74" spans="2:10" ht="33">
      <c r="B74" s="81"/>
      <c r="C74" s="95"/>
      <c r="D74" s="9" t="s">
        <v>10</v>
      </c>
      <c r="E74" s="15">
        <f t="shared" si="11"/>
        <v>2000</v>
      </c>
      <c r="F74" s="35">
        <f>F36+F18</f>
        <v>2000</v>
      </c>
      <c r="G74" s="15">
        <f>G36+G18</f>
        <v>0</v>
      </c>
      <c r="H74" s="15">
        <f>H19+H36</f>
        <v>0</v>
      </c>
      <c r="I74" s="11"/>
      <c r="J74" s="11"/>
    </row>
    <row r="75" spans="2:10" ht="33">
      <c r="B75" s="82"/>
      <c r="C75" s="96"/>
      <c r="D75" s="9" t="s">
        <v>42</v>
      </c>
      <c r="E75" s="15">
        <f t="shared" si="11"/>
        <v>410.6</v>
      </c>
      <c r="F75" s="35">
        <f>F37+F19</f>
        <v>203.5</v>
      </c>
      <c r="G75" s="15">
        <f>G37+G19</f>
        <v>207.10000000000002</v>
      </c>
      <c r="H75" s="15">
        <f>H36+H19</f>
        <v>0</v>
      </c>
      <c r="I75" s="11"/>
      <c r="J75" s="11"/>
    </row>
    <row r="77" spans="2:10" s="2" customFormat="1" ht="10.5" customHeight="1">
      <c r="B77" s="21"/>
      <c r="F77" s="38"/>
      <c r="G77" s="6"/>
      <c r="H77" s="6"/>
    </row>
    <row r="78" spans="2:10" s="2" customFormat="1" ht="18.75">
      <c r="B78" s="86" t="s">
        <v>43</v>
      </c>
      <c r="C78" s="86"/>
      <c r="F78" s="38"/>
      <c r="G78" s="6"/>
      <c r="H78" s="6"/>
    </row>
    <row r="79" spans="2:10" s="2" customFormat="1" ht="18.75">
      <c r="B79" s="86" t="s">
        <v>16</v>
      </c>
      <c r="C79" s="86"/>
      <c r="F79" s="38"/>
      <c r="G79" s="6"/>
      <c r="H79" s="6"/>
    </row>
    <row r="80" spans="2:10" s="2" customFormat="1" ht="18.75">
      <c r="B80" s="86" t="s">
        <v>33</v>
      </c>
      <c r="C80" s="86"/>
      <c r="F80" s="38"/>
      <c r="G80" s="6"/>
      <c r="H80" s="6" t="s">
        <v>37</v>
      </c>
      <c r="I80" s="2" t="s">
        <v>38</v>
      </c>
    </row>
    <row r="81" spans="2:8" s="2" customFormat="1" ht="18.75">
      <c r="B81" s="21"/>
      <c r="F81" s="38"/>
      <c r="G81" s="6"/>
      <c r="H81" s="6"/>
    </row>
    <row r="82" spans="2:8" s="2" customFormat="1" ht="18.75">
      <c r="B82" s="21"/>
      <c r="F82" s="38"/>
      <c r="G82" s="6"/>
      <c r="H82" s="6"/>
    </row>
    <row r="83" spans="2:8" s="1" customFormat="1">
      <c r="B83" s="18"/>
      <c r="F83" s="40"/>
      <c r="G83" s="7"/>
      <c r="H83" s="7"/>
    </row>
    <row r="84" spans="2:8" s="1" customFormat="1">
      <c r="B84" s="18"/>
      <c r="F84" s="40"/>
      <c r="G84" s="7"/>
      <c r="H84" s="7"/>
    </row>
    <row r="85" spans="2:8" s="1" customFormat="1">
      <c r="B85" s="18"/>
      <c r="F85" s="40"/>
      <c r="G85" s="7"/>
      <c r="H85" s="7"/>
    </row>
    <row r="86" spans="2:8" s="1" customFormat="1">
      <c r="B86" s="18"/>
      <c r="F86" s="40"/>
      <c r="G86" s="7"/>
      <c r="H86" s="7"/>
    </row>
    <row r="87" spans="2:8" s="1" customFormat="1">
      <c r="B87" s="18"/>
      <c r="E87" s="1" t="s">
        <v>19</v>
      </c>
      <c r="F87" s="40"/>
      <c r="G87" s="7"/>
      <c r="H87" s="7"/>
    </row>
    <row r="88" spans="2:8" s="1" customFormat="1">
      <c r="B88" s="18"/>
      <c r="F88" s="40"/>
      <c r="G88" s="7"/>
      <c r="H88" s="7"/>
    </row>
    <row r="89" spans="2:8" s="1" customFormat="1">
      <c r="B89" s="18"/>
      <c r="F89" s="40"/>
      <c r="G89" s="7"/>
      <c r="H89" s="7"/>
    </row>
    <row r="90" spans="2:8" s="1" customFormat="1">
      <c r="B90" s="18"/>
      <c r="F90" s="40"/>
      <c r="G90" s="7"/>
      <c r="H90" s="7"/>
    </row>
    <row r="91" spans="2:8" s="1" customFormat="1">
      <c r="B91" s="18"/>
      <c r="F91" s="40"/>
      <c r="G91" s="7"/>
      <c r="H91" s="7"/>
    </row>
  </sheetData>
  <mergeCells count="82">
    <mergeCell ref="C66:C68"/>
    <mergeCell ref="C60:C62"/>
    <mergeCell ref="B80:C80"/>
    <mergeCell ref="C72:C75"/>
    <mergeCell ref="B72:B75"/>
    <mergeCell ref="J57:J59"/>
    <mergeCell ref="J60:J62"/>
    <mergeCell ref="J63:J65"/>
    <mergeCell ref="J66:J68"/>
    <mergeCell ref="I57:I59"/>
    <mergeCell ref="I60:I62"/>
    <mergeCell ref="I63:I65"/>
    <mergeCell ref="C69:C71"/>
    <mergeCell ref="B69:B71"/>
    <mergeCell ref="I69:I71"/>
    <mergeCell ref="J69:J71"/>
    <mergeCell ref="I66:I68"/>
    <mergeCell ref="B78:C78"/>
    <mergeCell ref="B79:C79"/>
    <mergeCell ref="C22:C27"/>
    <mergeCell ref="B20:B21"/>
    <mergeCell ref="C20:C21"/>
    <mergeCell ref="B48:B50"/>
    <mergeCell ref="C48:C50"/>
    <mergeCell ref="B63:B65"/>
    <mergeCell ref="C63:C65"/>
    <mergeCell ref="B66:B68"/>
    <mergeCell ref="B51:B53"/>
    <mergeCell ref="B54:B56"/>
    <mergeCell ref="C54:C56"/>
    <mergeCell ref="C57:C59"/>
    <mergeCell ref="B57:B59"/>
    <mergeCell ref="B60:B62"/>
    <mergeCell ref="B9:J9"/>
    <mergeCell ref="B8:J8"/>
    <mergeCell ref="D43:D44"/>
    <mergeCell ref="C11:C12"/>
    <mergeCell ref="D11:D12"/>
    <mergeCell ref="E11:E12"/>
    <mergeCell ref="F11:H11"/>
    <mergeCell ref="I11:I12"/>
    <mergeCell ref="D14:J14"/>
    <mergeCell ref="D15:J15"/>
    <mergeCell ref="C16:C19"/>
    <mergeCell ref="E43:E44"/>
    <mergeCell ref="F43:F44"/>
    <mergeCell ref="G43:G44"/>
    <mergeCell ref="B42:B44"/>
    <mergeCell ref="C42:C44"/>
    <mergeCell ref="B11:B12"/>
    <mergeCell ref="B38:B39"/>
    <mergeCell ref="C38:C39"/>
    <mergeCell ref="B40:B41"/>
    <mergeCell ref="C40:C41"/>
    <mergeCell ref="C28:C30"/>
    <mergeCell ref="B28:B30"/>
    <mergeCell ref="C31:C33"/>
    <mergeCell ref="B31:B33"/>
    <mergeCell ref="B22:B27"/>
    <mergeCell ref="C34:C37"/>
    <mergeCell ref="B16:B19"/>
    <mergeCell ref="B34:B37"/>
    <mergeCell ref="J11:J12"/>
    <mergeCell ref="J16:J27"/>
    <mergeCell ref="J34:J50"/>
    <mergeCell ref="H43:H44"/>
    <mergeCell ref="I16:I21"/>
    <mergeCell ref="I22:I27"/>
    <mergeCell ref="I48:I50"/>
    <mergeCell ref="I45:I47"/>
    <mergeCell ref="I34:I44"/>
    <mergeCell ref="I31:I33"/>
    <mergeCell ref="I28:I30"/>
    <mergeCell ref="J28:J30"/>
    <mergeCell ref="J31:J33"/>
    <mergeCell ref="B45:B47"/>
    <mergeCell ref="C45:C47"/>
    <mergeCell ref="J51:J53"/>
    <mergeCell ref="J54:J56"/>
    <mergeCell ref="I51:I53"/>
    <mergeCell ref="I54:I56"/>
    <mergeCell ref="C51:C53"/>
  </mergeCells>
  <pageMargins left="0.78740157480314965" right="0.78740157480314965" top="1.1811023622047245" bottom="0.39370078740157483" header="0.23622047244094491" footer="0.15748031496062992"/>
  <pageSetup paperSize="9" scale="53" orientation="landscape" r:id="rId1"/>
  <rowBreaks count="2" manualBreakCount="2">
    <brk id="33" max="9" man="1"/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Zverdvd.org</cp:lastModifiedBy>
  <cp:lastPrinted>2021-06-21T12:30:50Z</cp:lastPrinted>
  <dcterms:created xsi:type="dcterms:W3CDTF">2017-02-02T06:53:31Z</dcterms:created>
  <dcterms:modified xsi:type="dcterms:W3CDTF">2021-06-21T13:02:45Z</dcterms:modified>
</cp:coreProperties>
</file>